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udelebrenn/Documents/VELO/BRM PLONEIS CYCLO 2024/BRM 300/"/>
    </mc:Choice>
  </mc:AlternateContent>
  <xr:revisionPtr revIDLastSave="0" documentId="13_ncr:1_{EBF5EE7B-332A-124E-B3F1-250DA8846145}" xr6:coauthVersionLast="47" xr6:coauthVersionMax="47" xr10:uidLastSave="{00000000-0000-0000-0000-000000000000}"/>
  <bookViews>
    <workbookView xWindow="0" yWindow="500" windowWidth="23320" windowHeight="16540" xr2:uid="{3C15538F-8672-4C54-A602-8F184A88B01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H21" i="1"/>
  <c r="I21" i="1"/>
  <c r="H20" i="1"/>
  <c r="I20" i="1" s="1"/>
</calcChain>
</file>

<file path=xl/sharedStrings.xml><?xml version="1.0" encoding="utf-8"?>
<sst xmlns="http://schemas.openxmlformats.org/spreadsheetml/2006/main" count="116" uniqueCount="102">
  <si>
    <r>
      <t>A</t>
    </r>
    <r>
      <rPr>
        <b/>
        <sz val="18"/>
        <color rgb="FF000080"/>
        <rFont val="Arial"/>
        <family val="2"/>
      </rPr>
      <t>UDAX</t>
    </r>
    <r>
      <rPr>
        <b/>
        <sz val="18"/>
        <color rgb="FFFF0000"/>
        <rFont val="Arial"/>
        <family val="2"/>
      </rPr>
      <t xml:space="preserve"> C</t>
    </r>
    <r>
      <rPr>
        <b/>
        <sz val="18"/>
        <color rgb="FF000080"/>
        <rFont val="Arial"/>
        <family val="2"/>
      </rPr>
      <t>LUB</t>
    </r>
    <r>
      <rPr>
        <b/>
        <sz val="18"/>
        <color rgb="FFFF0000"/>
        <rFont val="Arial"/>
        <family val="2"/>
      </rPr>
      <t xml:space="preserve"> P</t>
    </r>
    <r>
      <rPr>
        <b/>
        <sz val="18"/>
        <color rgb="FF000080"/>
        <rFont val="Arial"/>
        <family val="2"/>
      </rPr>
      <t>ARISIEN</t>
    </r>
  </si>
  <si>
    <t>RANDONNEURS FRANÇAIS</t>
  </si>
  <si>
    <t>RANDONNEURS EUROPEENS</t>
  </si>
  <si>
    <t>RANDONNEURS MONDIAUX</t>
  </si>
  <si>
    <t>Nom du parcours :</t>
  </si>
  <si>
    <t>N° homologation :</t>
  </si>
  <si>
    <t xml:space="preserve">Société organisatrice : </t>
  </si>
  <si>
    <t>Nom du responsable :</t>
  </si>
  <si>
    <t>Ligue :</t>
  </si>
  <si>
    <t>Adresse du responsable :</t>
  </si>
  <si>
    <t>Brevet de</t>
  </si>
  <si>
    <t>Date :</t>
  </si>
  <si>
    <t xml:space="preserve">Lieu de départ : </t>
  </si>
  <si>
    <t>Heure de départ :</t>
  </si>
  <si>
    <t>LOCALITES</t>
  </si>
  <si>
    <t>Numéro de route</t>
  </si>
  <si>
    <t>KM</t>
  </si>
  <si>
    <t>CONTROLES</t>
  </si>
  <si>
    <t>PARTIEL</t>
  </si>
  <si>
    <t>TOTAL</t>
  </si>
  <si>
    <t>Ouverture</t>
  </si>
  <si>
    <t>Fermeture</t>
  </si>
  <si>
    <t>Départ :</t>
  </si>
  <si>
    <t>Tél :</t>
  </si>
  <si>
    <t>Mail :</t>
  </si>
  <si>
    <t>Michelin</t>
  </si>
  <si>
    <t>n°</t>
  </si>
  <si>
    <t>Pli</t>
  </si>
  <si>
    <t>LE BRENN Claude</t>
  </si>
  <si>
    <t>9 hameau de kergaben huella 29710 Ploneis</t>
  </si>
  <si>
    <t>.0767912515</t>
  </si>
  <si>
    <t xml:space="preserve">    contact@ploneis-cyclo.ovh</t>
  </si>
  <si>
    <t>Ploneis</t>
  </si>
  <si>
    <r>
      <rPr>
        <b/>
        <sz val="12"/>
        <color theme="1"/>
        <rFont val="Calibri (Corps)"/>
      </rPr>
      <t>C</t>
    </r>
    <r>
      <rPr>
        <sz val="11"/>
        <color theme="1"/>
        <rFont val="Calibri"/>
        <family val="2"/>
        <scheme val="minor"/>
      </rPr>
      <t xml:space="preserve"> </t>
    </r>
  </si>
  <si>
    <t>KMS</t>
  </si>
  <si>
    <t>BRETAGNE</t>
  </si>
  <si>
    <t>kerdrein/rt de la croix neuve</t>
  </si>
  <si>
    <t xml:space="preserve">Code ACP </t>
  </si>
  <si>
    <t>D56</t>
  </si>
  <si>
    <t>D63</t>
  </si>
  <si>
    <t>D63/D887</t>
  </si>
  <si>
    <t>D791</t>
  </si>
  <si>
    <t>PLONEIS</t>
  </si>
  <si>
    <t>GUENGAT</t>
  </si>
  <si>
    <t>PLOGONNEC</t>
  </si>
  <si>
    <t>LOCRONAN</t>
  </si>
  <si>
    <t>PLONEVEZ-PORZAY</t>
  </si>
  <si>
    <t>PLOEVEN</t>
  </si>
  <si>
    <t>ST NIC</t>
  </si>
  <si>
    <t>TAL AR GROAS</t>
  </si>
  <si>
    <t>PONT DE TERENES</t>
  </si>
  <si>
    <t>LE FAOU</t>
  </si>
  <si>
    <t>D770/D18</t>
  </si>
  <si>
    <t>HANVEC</t>
  </si>
  <si>
    <t>D18</t>
  </si>
  <si>
    <t>SIZUN</t>
  </si>
  <si>
    <t>LANDIVISIAU</t>
  </si>
  <si>
    <t>D764/D30 rue de la gare</t>
  </si>
  <si>
    <t>PLOUVORN</t>
  </si>
  <si>
    <t>D69</t>
  </si>
  <si>
    <t>D69/D788/D58</t>
  </si>
  <si>
    <t>ROSCOFF</t>
  </si>
  <si>
    <t>D769</t>
  </si>
  <si>
    <t>ST POL DE LEON</t>
  </si>
  <si>
    <t>D769/D58/D173/D789</t>
  </si>
  <si>
    <t>MORLAIX</t>
  </si>
  <si>
    <t>D9</t>
  </si>
  <si>
    <t>PLOUGONVEN</t>
  </si>
  <si>
    <t>SCRIGNAC</t>
  </si>
  <si>
    <t>D9/D54/D42</t>
  </si>
  <si>
    <t>LANNEANOU</t>
  </si>
  <si>
    <t>BERRIEN</t>
  </si>
  <si>
    <t>D42</t>
  </si>
  <si>
    <t>D14</t>
  </si>
  <si>
    <t>HUELGOAT</t>
  </si>
  <si>
    <t>CARHAIX</t>
  </si>
  <si>
    <t>D14/D764b/D764/</t>
  </si>
  <si>
    <t>GOURIN</t>
  </si>
  <si>
    <t>D264/D769/pont st ave/D27</t>
  </si>
  <si>
    <t>D27</t>
  </si>
  <si>
    <t>SCAER</t>
  </si>
  <si>
    <t>D27/D4</t>
  </si>
  <si>
    <t>LES 5 CHEMINS</t>
  </si>
  <si>
    <t>ROSPORDEN</t>
  </si>
  <si>
    <t>D782</t>
  </si>
  <si>
    <t>D70</t>
  </si>
  <si>
    <t>LA BOISSIERE</t>
  </si>
  <si>
    <t>D44</t>
  </si>
  <si>
    <t>D44/D783</t>
  </si>
  <si>
    <t>CROAS AVALOU</t>
  </si>
  <si>
    <t>LA FORET FOUESNANT</t>
  </si>
  <si>
    <t xml:space="preserve">D44 </t>
  </si>
  <si>
    <t>FOUESNANT</t>
  </si>
  <si>
    <t>BENODET</t>
  </si>
  <si>
    <t>COMBRIT</t>
  </si>
  <si>
    <t>D144/rt de quimper vélo/D56</t>
  </si>
  <si>
    <t>PLUGUFFAN</t>
  </si>
  <si>
    <t>CLUB PLONEIS CYCLO</t>
  </si>
  <si>
    <t xml:space="preserve"> BRM 300 PLONEIS</t>
  </si>
  <si>
    <t xml:space="preserve">C </t>
  </si>
  <si>
    <t>Samedi 19 avril 2024</t>
  </si>
  <si>
    <t>2024 BR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</si>
</sst>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h:mm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8"/>
      <color rgb="FF000080"/>
      <name val="Arial"/>
      <family val="2"/>
    </font>
    <font>
      <b/>
      <sz val="10"/>
      <color theme="1"/>
      <name val="Arial"/>
      <family val="2"/>
    </font>
    <font>
      <b/>
      <sz val="10"/>
      <color rgb="FF000080"/>
      <name val="Arial"/>
      <family val="2"/>
    </font>
    <font>
      <sz val="10"/>
      <color rgb="FF00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b/>
      <sz val="13.5"/>
      <color theme="1"/>
      <name val="Arial"/>
      <family val="2"/>
    </font>
    <font>
      <b/>
      <sz val="11"/>
      <color theme="5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 (Corps)"/>
    </font>
    <font>
      <i/>
      <sz val="11"/>
      <name val="Chalkboard SE Bold"/>
    </font>
    <font>
      <i/>
      <sz val="10"/>
      <color theme="1"/>
      <name val="Chalkboard SE Bold"/>
    </font>
    <font>
      <b/>
      <i/>
      <sz val="11"/>
      <name val="Chalkboard SE Bold"/>
    </font>
    <font>
      <i/>
      <sz val="11"/>
      <color rgb="FF000080"/>
      <name val="Chalkboard SE Bold"/>
    </font>
    <font>
      <b/>
      <i/>
      <sz val="11"/>
      <color theme="1"/>
      <name val="Chalkboard SE 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3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0" fontId="7" fillId="0" borderId="10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165" fontId="0" fillId="0" borderId="16" xfId="0" applyNumberFormat="1" applyBorder="1" applyAlignment="1">
      <alignment horizontal="center"/>
    </xf>
    <xf numFmtId="0" fontId="7" fillId="0" borderId="7" xfId="0" applyFont="1" applyBorder="1" applyAlignment="1">
      <alignment horizontal="right" vertical="center" wrapText="1"/>
    </xf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2" borderId="18" xfId="0" applyFill="1" applyBorder="1"/>
    <xf numFmtId="0" fontId="1" fillId="2" borderId="19" xfId="0" applyFont="1" applyFill="1" applyBorder="1"/>
    <xf numFmtId="166" fontId="1" fillId="0" borderId="16" xfId="0" applyNumberFormat="1" applyFont="1" applyBorder="1" applyAlignment="1">
      <alignment horizontal="center"/>
    </xf>
    <xf numFmtId="166" fontId="1" fillId="0" borderId="17" xfId="0" applyNumberFormat="1" applyFont="1" applyBorder="1" applyAlignment="1">
      <alignment horizontal="center"/>
    </xf>
    <xf numFmtId="0" fontId="0" fillId="2" borderId="15" xfId="0" applyFill="1" applyBorder="1"/>
    <xf numFmtId="0" fontId="1" fillId="2" borderId="15" xfId="0" applyFont="1" applyFill="1" applyBorder="1"/>
    <xf numFmtId="0" fontId="7" fillId="0" borderId="4" xfId="0" applyFont="1" applyBorder="1" applyAlignment="1">
      <alignment horizontal="center" wrapText="1"/>
    </xf>
    <xf numFmtId="0" fontId="0" fillId="2" borderId="16" xfId="0" applyFill="1" applyBorder="1"/>
    <xf numFmtId="165" fontId="1" fillId="2" borderId="19" xfId="0" applyNumberFormat="1" applyFont="1" applyFill="1" applyBorder="1" applyAlignment="1">
      <alignment horizontal="center"/>
    </xf>
    <xf numFmtId="166" fontId="1" fillId="2" borderId="19" xfId="0" applyNumberFormat="1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16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166" fontId="4" fillId="0" borderId="26" xfId="0" applyNumberFormat="1" applyFont="1" applyBorder="1" applyAlignment="1">
      <alignment horizontal="center" vertical="center" wrapText="1"/>
    </xf>
    <xf numFmtId="166" fontId="4" fillId="0" borderId="27" xfId="0" applyNumberFormat="1" applyFont="1" applyBorder="1" applyAlignment="1">
      <alignment horizontal="center" vertical="center" wrapText="1"/>
    </xf>
    <xf numFmtId="0" fontId="1" fillId="2" borderId="28" xfId="0" applyFont="1" applyFill="1" applyBorder="1"/>
    <xf numFmtId="166" fontId="1" fillId="2" borderId="29" xfId="0" applyNumberFormat="1" applyFont="1" applyFill="1" applyBorder="1" applyAlignment="1">
      <alignment horizontal="center"/>
    </xf>
    <xf numFmtId="0" fontId="1" fillId="2" borderId="31" xfId="0" applyFont="1" applyFill="1" applyBorder="1"/>
    <xf numFmtId="0" fontId="0" fillId="0" borderId="31" xfId="0" applyBorder="1"/>
    <xf numFmtId="0" fontId="0" fillId="0" borderId="31" xfId="0" applyBorder="1" applyAlignment="1">
      <alignment horizontal="center"/>
    </xf>
    <xf numFmtId="0" fontId="1" fillId="0" borderId="15" xfId="0" applyFont="1" applyBorder="1"/>
    <xf numFmtId="0" fontId="1" fillId="0" borderId="0" xfId="0" applyFont="1" applyAlignment="1">
      <alignment horizontal="center"/>
    </xf>
    <xf numFmtId="0" fontId="1" fillId="0" borderId="30" xfId="0" applyFont="1" applyBorder="1"/>
    <xf numFmtId="165" fontId="1" fillId="0" borderId="16" xfId="0" applyNumberFormat="1" applyFont="1" applyBorder="1" applyAlignment="1">
      <alignment horizontal="center"/>
    </xf>
    <xf numFmtId="165" fontId="1" fillId="0" borderId="31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 vertical="center"/>
    </xf>
    <xf numFmtId="166" fontId="1" fillId="0" borderId="17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20" fontId="1" fillId="0" borderId="3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0" fillId="2" borderId="33" xfId="0" applyFill="1" applyBorder="1"/>
    <xf numFmtId="0" fontId="1" fillId="2" borderId="34" xfId="0" applyFont="1" applyFill="1" applyBorder="1"/>
    <xf numFmtId="0" fontId="0" fillId="0" borderId="34" xfId="0" applyBorder="1"/>
    <xf numFmtId="165" fontId="0" fillId="0" borderId="34" xfId="0" applyNumberFormat="1" applyBorder="1" applyAlignment="1">
      <alignment horizontal="center"/>
    </xf>
    <xf numFmtId="166" fontId="1" fillId="0" borderId="34" xfId="0" applyNumberFormat="1" applyFont="1" applyBorder="1" applyAlignment="1">
      <alignment horizontal="center"/>
    </xf>
    <xf numFmtId="166" fontId="1" fillId="0" borderId="35" xfId="0" applyNumberFormat="1" applyFont="1" applyBorder="1" applyAlignment="1">
      <alignment horizontal="center"/>
    </xf>
    <xf numFmtId="0" fontId="0" fillId="0" borderId="36" xfId="0" applyBorder="1"/>
    <xf numFmtId="0" fontId="1" fillId="2" borderId="37" xfId="0" applyFont="1" applyFill="1" applyBorder="1"/>
    <xf numFmtId="0" fontId="0" fillId="0" borderId="38" xfId="0" applyBorder="1"/>
    <xf numFmtId="165" fontId="0" fillId="0" borderId="38" xfId="0" applyNumberFormat="1" applyBorder="1" applyAlignment="1">
      <alignment horizontal="center"/>
    </xf>
    <xf numFmtId="166" fontId="1" fillId="0" borderId="38" xfId="0" applyNumberFormat="1" applyFont="1" applyBorder="1" applyAlignment="1">
      <alignment horizontal="center" vertical="center"/>
    </xf>
    <xf numFmtId="166" fontId="1" fillId="0" borderId="39" xfId="0" applyNumberFormat="1" applyFont="1" applyBorder="1" applyAlignment="1">
      <alignment horizontal="center" vertical="center"/>
    </xf>
    <xf numFmtId="0" fontId="1" fillId="2" borderId="40" xfId="0" applyFont="1" applyFill="1" applyBorder="1"/>
    <xf numFmtId="0" fontId="11" fillId="0" borderId="8" xfId="0" applyFont="1" applyBorder="1" applyAlignment="1">
      <alignment horizontal="center" vertical="center"/>
    </xf>
    <xf numFmtId="0" fontId="15" fillId="0" borderId="0" xfId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166" fontId="12" fillId="0" borderId="10" xfId="0" applyNumberFormat="1" applyFont="1" applyBorder="1" applyAlignment="1">
      <alignment horizontal="center" vertical="center" wrapText="1"/>
    </xf>
    <xf numFmtId="166" fontId="12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center" wrapText="1"/>
    </xf>
    <xf numFmtId="164" fontId="22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1183634</xdr:colOff>
      <xdr:row>0</xdr:row>
      <xdr:rowOff>282222</xdr:rowOff>
    </xdr:from>
    <xdr:to>
      <xdr:col>8</xdr:col>
      <xdr:colOff>375869</xdr:colOff>
      <xdr:row>6</xdr:row>
      <xdr:rowOff>102625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F55E15D-DD71-421A-89FD-62E535383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452" y="282222"/>
          <a:ext cx="2886781" cy="1090403"/>
        </a:xfrm>
        <a:prstGeom prst="rect">
          <a:avLst/>
        </a:prstGeom>
      </xdr:spPr>
    </xdr:pic>
    <xdr:clientData/>
  </xdr:twoCellAnchor>
  <xdr:twoCellAnchor editAs="oneCell">
    <xdr:from>
      <xdr:col>3</xdr:col>
      <xdr:colOff>243737</xdr:colOff>
      <xdr:row>0</xdr:row>
      <xdr:rowOff>282222</xdr:rowOff>
    </xdr:from>
    <xdr:to>
      <xdr:col>4</xdr:col>
      <xdr:colOff>987777</xdr:colOff>
      <xdr:row>6</xdr:row>
      <xdr:rowOff>36859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5101E90-EDB5-280A-1CD3-316BDB2BF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6767" y="282222"/>
          <a:ext cx="1026263" cy="1011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ploneis-cyclo.ov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8EC1-954E-410A-BDF2-8117B69F6712}">
  <dimension ref="A1:K54"/>
  <sheetViews>
    <sheetView tabSelected="1" zoomScale="110" zoomScaleNormal="110" workbookViewId="0">
      <selection activeCell="K12" sqref="K12"/>
    </sheetView>
  </sheetViews>
  <sheetFormatPr baseColWidth="10" defaultRowHeight="15"/>
  <cols>
    <col min="1" max="1" width="2.1640625" style="24" bestFit="1" customWidth="1"/>
    <col min="2" max="2" width="26" bestFit="1" customWidth="1"/>
    <col min="3" max="3" width="4.1640625" bestFit="1" customWidth="1"/>
    <col min="4" max="4" width="3.6640625" customWidth="1"/>
    <col min="5" max="5" width="23" customWidth="1"/>
    <col min="6" max="6" width="9.33203125" customWidth="1"/>
    <col min="7" max="7" width="6.6640625" bestFit="1" customWidth="1"/>
    <col min="8" max="9" width="9.33203125" customWidth="1"/>
    <col min="10" max="10" width="3.33203125" customWidth="1"/>
    <col min="11" max="11" width="11.5" style="23"/>
  </cols>
  <sheetData>
    <row r="1" spans="2:11" ht="23">
      <c r="B1" s="97" t="s">
        <v>0</v>
      </c>
      <c r="C1" s="97"/>
      <c r="D1" s="98"/>
      <c r="E1" s="98"/>
      <c r="F1" s="1"/>
      <c r="G1" s="1"/>
      <c r="H1" s="1"/>
      <c r="I1" s="1"/>
    </row>
    <row r="2" spans="2:11">
      <c r="B2" s="2"/>
      <c r="C2" s="2"/>
      <c r="D2" s="3"/>
      <c r="E2" s="1"/>
      <c r="F2" s="99"/>
      <c r="G2" s="100"/>
      <c r="H2" s="100"/>
      <c r="I2" s="100"/>
    </row>
    <row r="3" spans="2:11">
      <c r="B3" s="2" t="s">
        <v>1</v>
      </c>
      <c r="C3" s="109">
        <v>1921</v>
      </c>
      <c r="D3" s="98"/>
      <c r="E3" s="1"/>
      <c r="F3" s="99"/>
      <c r="G3" s="100"/>
      <c r="H3" s="100"/>
      <c r="I3" s="100"/>
    </row>
    <row r="4" spans="2:11">
      <c r="B4" s="2" t="s">
        <v>2</v>
      </c>
      <c r="C4" s="109">
        <v>1976</v>
      </c>
      <c r="D4" s="98"/>
      <c r="E4" s="1"/>
      <c r="F4" s="99"/>
      <c r="G4" s="100"/>
      <c r="H4" s="100"/>
      <c r="I4" s="100"/>
    </row>
    <row r="5" spans="2:11">
      <c r="B5" s="2" t="s">
        <v>3</v>
      </c>
      <c r="C5" s="109">
        <v>1983</v>
      </c>
      <c r="D5" s="98"/>
      <c r="E5" s="1"/>
      <c r="F5" s="99"/>
      <c r="G5" s="100"/>
      <c r="H5" s="100"/>
      <c r="I5" s="100"/>
    </row>
    <row r="6" spans="2:11">
      <c r="B6" s="3"/>
      <c r="C6" s="3"/>
      <c r="D6" s="3"/>
      <c r="E6" s="3"/>
      <c r="F6" s="3"/>
      <c r="G6" s="3"/>
      <c r="H6" s="3"/>
      <c r="I6" s="3"/>
    </row>
    <row r="7" spans="2:11" ht="16" thickBot="1">
      <c r="B7" s="3"/>
      <c r="C7" s="3"/>
      <c r="D7" s="3"/>
      <c r="E7" s="3"/>
      <c r="F7" s="3"/>
      <c r="G7" s="3"/>
      <c r="H7" s="3"/>
      <c r="I7" s="3"/>
    </row>
    <row r="8" spans="2:11" ht="17" thickTop="1" thickBot="1">
      <c r="B8" s="4" t="s">
        <v>4</v>
      </c>
      <c r="C8" s="111" t="s">
        <v>98</v>
      </c>
      <c r="D8" s="112"/>
      <c r="E8" s="112"/>
      <c r="F8" s="101" t="s">
        <v>5</v>
      </c>
      <c r="G8" s="102"/>
      <c r="H8" s="103" t="s">
        <v>101</v>
      </c>
      <c r="I8" s="104"/>
    </row>
    <row r="9" spans="2:11" ht="17" thickTop="1" thickBot="1">
      <c r="B9" s="5"/>
      <c r="C9" s="5"/>
      <c r="D9" s="6"/>
      <c r="E9" s="6"/>
      <c r="F9" s="5"/>
      <c r="G9" s="7"/>
      <c r="H9" s="6"/>
      <c r="I9" s="6"/>
    </row>
    <row r="10" spans="2:11" ht="18" thickTop="1">
      <c r="B10" s="8" t="s">
        <v>6</v>
      </c>
      <c r="C10" s="110" t="s">
        <v>97</v>
      </c>
      <c r="D10" s="110"/>
      <c r="E10" s="110"/>
      <c r="F10" s="33" t="s">
        <v>37</v>
      </c>
      <c r="G10" s="105">
        <v>296437</v>
      </c>
      <c r="H10" s="105"/>
      <c r="I10" s="106"/>
    </row>
    <row r="11" spans="2:11" ht="16">
      <c r="B11" s="9" t="s">
        <v>7</v>
      </c>
      <c r="C11" s="83" t="s">
        <v>28</v>
      </c>
      <c r="D11" s="82"/>
      <c r="E11" s="82"/>
      <c r="F11" s="10" t="s">
        <v>8</v>
      </c>
      <c r="G11" s="107" t="s">
        <v>35</v>
      </c>
      <c r="H11" s="107"/>
      <c r="I11" s="108"/>
    </row>
    <row r="12" spans="2:11" ht="26" customHeight="1">
      <c r="B12" s="9" t="s">
        <v>9</v>
      </c>
      <c r="C12" s="83" t="s">
        <v>29</v>
      </c>
      <c r="D12" s="82"/>
      <c r="E12" s="82"/>
      <c r="F12" s="10" t="s">
        <v>10</v>
      </c>
      <c r="G12" s="65">
        <v>300</v>
      </c>
      <c r="H12" s="66" t="s">
        <v>34</v>
      </c>
      <c r="I12" s="13"/>
    </row>
    <row r="13" spans="2:11" ht="18">
      <c r="B13" s="22" t="s">
        <v>23</v>
      </c>
      <c r="C13" s="83" t="s">
        <v>30</v>
      </c>
      <c r="D13" s="82"/>
      <c r="E13" s="82"/>
      <c r="F13" s="10"/>
      <c r="G13" s="11"/>
      <c r="H13" s="12"/>
      <c r="I13" s="13"/>
    </row>
    <row r="14" spans="2:11" ht="18">
      <c r="B14" s="22" t="s">
        <v>24</v>
      </c>
      <c r="C14" s="81" t="s">
        <v>31</v>
      </c>
      <c r="D14" s="82"/>
      <c r="E14" s="82"/>
      <c r="F14" s="10"/>
      <c r="G14" s="11"/>
      <c r="H14" s="12"/>
      <c r="I14" s="13"/>
    </row>
    <row r="15" spans="2:11" ht="17">
      <c r="B15" s="14"/>
      <c r="C15" s="26"/>
      <c r="D15" s="83"/>
      <c r="E15" s="82"/>
      <c r="F15" s="10" t="s">
        <v>11</v>
      </c>
      <c r="G15" s="95" t="s">
        <v>100</v>
      </c>
      <c r="H15" s="95"/>
      <c r="I15" s="96"/>
    </row>
    <row r="16" spans="2:11" ht="28" customHeight="1" thickBot="1">
      <c r="B16" s="15" t="s">
        <v>12</v>
      </c>
      <c r="C16" s="84" t="s">
        <v>32</v>
      </c>
      <c r="D16" s="85"/>
      <c r="E16" s="85"/>
      <c r="F16" s="16" t="s">
        <v>13</v>
      </c>
      <c r="G16" s="17"/>
      <c r="H16" s="86">
        <v>0.20833333333333334</v>
      </c>
      <c r="I16" s="87"/>
      <c r="K16" s="25"/>
    </row>
    <row r="17" spans="1:9" ht="25" customHeight="1" thickTop="1" thickBot="1">
      <c r="A17" s="80"/>
      <c r="B17" s="88" t="s">
        <v>14</v>
      </c>
      <c r="C17" s="93" t="s">
        <v>25</v>
      </c>
      <c r="D17" s="94"/>
      <c r="E17" s="88" t="s">
        <v>15</v>
      </c>
      <c r="F17" s="18" t="s">
        <v>16</v>
      </c>
      <c r="G17" s="18" t="s">
        <v>16</v>
      </c>
      <c r="H17" s="91" t="s">
        <v>17</v>
      </c>
      <c r="I17" s="92"/>
    </row>
    <row r="18" spans="1:9" ht="21" customHeight="1" thickBot="1">
      <c r="A18" s="80"/>
      <c r="B18" s="89"/>
      <c r="C18" s="39" t="s">
        <v>26</v>
      </c>
      <c r="D18" s="40" t="s">
        <v>27</v>
      </c>
      <c r="E18" s="90"/>
      <c r="F18" s="41" t="s">
        <v>18</v>
      </c>
      <c r="G18" s="13" t="s">
        <v>19</v>
      </c>
      <c r="H18" s="42" t="s">
        <v>20</v>
      </c>
      <c r="I18" s="43" t="s">
        <v>21</v>
      </c>
    </row>
    <row r="19" spans="1:9">
      <c r="B19" s="44" t="s">
        <v>22</v>
      </c>
      <c r="C19" s="45"/>
      <c r="D19" s="46"/>
      <c r="E19" s="46"/>
      <c r="F19" s="46"/>
      <c r="G19" s="46"/>
      <c r="H19" s="47"/>
      <c r="I19" s="48"/>
    </row>
    <row r="20" spans="1:9" ht="16">
      <c r="A20" s="24" t="s">
        <v>33</v>
      </c>
      <c r="B20" s="49" t="s">
        <v>42</v>
      </c>
      <c r="C20" s="28">
        <v>512</v>
      </c>
      <c r="D20" s="28"/>
      <c r="E20" s="34" t="s">
        <v>36</v>
      </c>
      <c r="F20" s="35"/>
      <c r="G20" s="35">
        <v>0</v>
      </c>
      <c r="H20" s="36">
        <f>H16</f>
        <v>0.20833333333333334</v>
      </c>
      <c r="I20" s="50">
        <f>H20+1/24</f>
        <v>0.25</v>
      </c>
    </row>
    <row r="21" spans="1:9">
      <c r="B21" s="31" t="s">
        <v>43</v>
      </c>
      <c r="C21" s="27">
        <v>512</v>
      </c>
      <c r="D21" s="20"/>
      <c r="E21" s="20" t="s">
        <v>38</v>
      </c>
      <c r="F21" s="21">
        <v>3.5</v>
      </c>
      <c r="G21" s="21">
        <f>IF(F21&lt;&gt;"",G19+F21,"")</f>
        <v>3.5</v>
      </c>
      <c r="H21" s="29" t="str">
        <f>IF(A21="C",$H$16+(MIN(G21,200)/34+MIN(MAX(G21-200,0),200)/32+MIN(MAX(G21-400,0),200)/30+MIN(MAX(G21-600,0),400)/28+1/120)/24,"")</f>
        <v/>
      </c>
      <c r="I21" s="30" t="str">
        <f>IF(A21="C",$I$20+(MIN(G21,60)/20+MIN(MAX(G21-60,0),540)/15+MIN(MAX(G21-600,0),400)/11.428+1/120)/24,"")</f>
        <v/>
      </c>
    </row>
    <row r="22" spans="1:9">
      <c r="B22" s="31" t="s">
        <v>44</v>
      </c>
      <c r="C22" s="28">
        <v>512</v>
      </c>
      <c r="D22" s="20"/>
      <c r="E22" s="20" t="s">
        <v>39</v>
      </c>
      <c r="F22" s="21">
        <v>4.5</v>
      </c>
      <c r="G22" s="21">
        <f t="shared" ref="G22:G54" si="0">IF(F22&lt;&gt;"",G21+F22,"")</f>
        <v>8</v>
      </c>
      <c r="H22" s="29"/>
      <c r="I22" s="30"/>
    </row>
    <row r="23" spans="1:9">
      <c r="B23" s="31" t="s">
        <v>45</v>
      </c>
      <c r="C23" s="27">
        <v>512</v>
      </c>
      <c r="D23" s="20"/>
      <c r="E23" s="20" t="s">
        <v>39</v>
      </c>
      <c r="F23" s="21">
        <v>3</v>
      </c>
      <c r="G23" s="21">
        <f t="shared" si="0"/>
        <v>11</v>
      </c>
      <c r="H23" s="29"/>
      <c r="I23" s="30"/>
    </row>
    <row r="24" spans="1:9">
      <c r="B24" s="31" t="s">
        <v>46</v>
      </c>
      <c r="C24" s="28">
        <v>512</v>
      </c>
      <c r="D24" s="20"/>
      <c r="E24" s="20" t="s">
        <v>39</v>
      </c>
      <c r="F24" s="21">
        <v>4</v>
      </c>
      <c r="G24" s="21">
        <f t="shared" si="0"/>
        <v>15</v>
      </c>
      <c r="H24" s="29"/>
      <c r="I24" s="30"/>
    </row>
    <row r="25" spans="1:9">
      <c r="B25" s="31" t="s">
        <v>47</v>
      </c>
      <c r="C25" s="27">
        <v>512</v>
      </c>
      <c r="D25" s="20"/>
      <c r="E25" s="20" t="s">
        <v>39</v>
      </c>
      <c r="F25" s="21">
        <v>4.5</v>
      </c>
      <c r="G25" s="21">
        <f t="shared" si="0"/>
        <v>19.5</v>
      </c>
      <c r="H25" s="29"/>
      <c r="I25" s="30"/>
    </row>
    <row r="26" spans="1:9">
      <c r="B26" s="31" t="s">
        <v>48</v>
      </c>
      <c r="C26" s="28">
        <v>512</v>
      </c>
      <c r="D26" s="20"/>
      <c r="E26" s="20" t="s">
        <v>40</v>
      </c>
      <c r="F26" s="21">
        <v>8</v>
      </c>
      <c r="G26" s="21">
        <f t="shared" si="0"/>
        <v>27.5</v>
      </c>
      <c r="H26" s="29"/>
      <c r="I26" s="30"/>
    </row>
    <row r="27" spans="1:9" ht="16">
      <c r="A27" s="24" t="s">
        <v>33</v>
      </c>
      <c r="B27" s="32" t="s">
        <v>49</v>
      </c>
      <c r="C27" s="27">
        <v>512</v>
      </c>
      <c r="D27" s="20"/>
      <c r="E27" s="20" t="s">
        <v>41</v>
      </c>
      <c r="F27" s="21">
        <v>12.5</v>
      </c>
      <c r="G27" s="57">
        <f t="shared" si="0"/>
        <v>40</v>
      </c>
      <c r="H27" s="29">
        <v>0.25763888888888892</v>
      </c>
      <c r="I27" s="30">
        <v>0.33333333333333331</v>
      </c>
    </row>
    <row r="28" spans="1:9">
      <c r="B28" s="31" t="s">
        <v>50</v>
      </c>
      <c r="C28" s="28">
        <v>512</v>
      </c>
      <c r="D28" s="20"/>
      <c r="E28" s="20" t="s">
        <v>41</v>
      </c>
      <c r="F28" s="21">
        <v>12</v>
      </c>
      <c r="G28" s="21">
        <f t="shared" si="0"/>
        <v>52</v>
      </c>
      <c r="H28" s="29"/>
      <c r="I28" s="30"/>
    </row>
    <row r="29" spans="1:9">
      <c r="B29" s="31" t="s">
        <v>51</v>
      </c>
      <c r="C29" s="27">
        <v>512</v>
      </c>
      <c r="D29" s="20"/>
      <c r="E29" s="20" t="s">
        <v>52</v>
      </c>
      <c r="F29" s="21">
        <v>10</v>
      </c>
      <c r="G29" s="21">
        <f t="shared" si="0"/>
        <v>62</v>
      </c>
      <c r="H29" s="29"/>
      <c r="I29" s="30"/>
    </row>
    <row r="30" spans="1:9">
      <c r="B30" s="31" t="s">
        <v>53</v>
      </c>
      <c r="C30" s="28">
        <v>512</v>
      </c>
      <c r="D30" s="20"/>
      <c r="E30" s="20" t="s">
        <v>54</v>
      </c>
      <c r="F30" s="21">
        <v>5.5</v>
      </c>
      <c r="G30" s="21">
        <f t="shared" si="0"/>
        <v>67.5</v>
      </c>
      <c r="H30" s="29"/>
      <c r="I30" s="30"/>
    </row>
    <row r="31" spans="1:9">
      <c r="B31" s="31" t="s">
        <v>55</v>
      </c>
      <c r="C31" s="27">
        <v>512</v>
      </c>
      <c r="D31" s="20"/>
      <c r="E31" s="20" t="s">
        <v>57</v>
      </c>
      <c r="F31" s="21">
        <v>11.5</v>
      </c>
      <c r="G31" s="21">
        <f t="shared" si="0"/>
        <v>79</v>
      </c>
      <c r="H31" s="29"/>
      <c r="I31" s="30"/>
    </row>
    <row r="32" spans="1:9">
      <c r="B32" s="31" t="s">
        <v>56</v>
      </c>
      <c r="C32" s="28">
        <v>512</v>
      </c>
      <c r="D32" s="20"/>
      <c r="E32" s="20" t="s">
        <v>59</v>
      </c>
      <c r="F32" s="21">
        <v>16</v>
      </c>
      <c r="G32" s="21">
        <f t="shared" si="0"/>
        <v>95</v>
      </c>
      <c r="H32" s="29"/>
      <c r="I32" s="30"/>
    </row>
    <row r="33" spans="1:9">
      <c r="B33" s="31" t="s">
        <v>58</v>
      </c>
      <c r="C33" s="27">
        <v>512</v>
      </c>
      <c r="D33" s="20"/>
      <c r="E33" s="20" t="s">
        <v>60</v>
      </c>
      <c r="F33" s="21">
        <v>7</v>
      </c>
      <c r="G33" s="21">
        <f t="shared" si="0"/>
        <v>102</v>
      </c>
      <c r="H33" s="29"/>
      <c r="I33" s="30"/>
    </row>
    <row r="34" spans="1:9" ht="16">
      <c r="A34" s="24" t="s">
        <v>33</v>
      </c>
      <c r="B34" s="32" t="s">
        <v>61</v>
      </c>
      <c r="C34" s="28">
        <v>512</v>
      </c>
      <c r="D34" s="20"/>
      <c r="E34" s="20" t="s">
        <v>62</v>
      </c>
      <c r="F34" s="21">
        <v>20</v>
      </c>
      <c r="G34" s="57">
        <f t="shared" si="0"/>
        <v>122</v>
      </c>
      <c r="H34" s="29">
        <v>0.3576388888888889</v>
      </c>
      <c r="I34" s="30">
        <v>0.54722222222222217</v>
      </c>
    </row>
    <row r="35" spans="1:9">
      <c r="B35" s="31" t="s">
        <v>63</v>
      </c>
      <c r="C35" s="27">
        <v>512</v>
      </c>
      <c r="D35" s="20"/>
      <c r="E35" s="20" t="s">
        <v>64</v>
      </c>
      <c r="F35" s="21">
        <v>5</v>
      </c>
      <c r="G35" s="21">
        <f t="shared" si="0"/>
        <v>127</v>
      </c>
      <c r="H35" s="29"/>
      <c r="I35" s="30"/>
    </row>
    <row r="36" spans="1:9">
      <c r="B36" s="31" t="s">
        <v>65</v>
      </c>
      <c r="C36" s="28">
        <v>512</v>
      </c>
      <c r="D36" s="20"/>
      <c r="E36" s="20" t="s">
        <v>66</v>
      </c>
      <c r="F36" s="21">
        <v>21</v>
      </c>
      <c r="G36" s="21">
        <f t="shared" si="0"/>
        <v>148</v>
      </c>
      <c r="H36" s="29"/>
      <c r="I36" s="30"/>
    </row>
    <row r="37" spans="1:9">
      <c r="B37" s="31" t="s">
        <v>67</v>
      </c>
      <c r="C37" s="27">
        <v>512</v>
      </c>
      <c r="D37" s="20"/>
      <c r="E37" s="20" t="s">
        <v>66</v>
      </c>
      <c r="F37" s="21">
        <v>12</v>
      </c>
      <c r="G37" s="21">
        <f t="shared" si="0"/>
        <v>160</v>
      </c>
      <c r="H37" s="29"/>
      <c r="I37" s="30"/>
    </row>
    <row r="38" spans="1:9">
      <c r="B38" s="31" t="s">
        <v>70</v>
      </c>
      <c r="C38" s="28">
        <v>512</v>
      </c>
      <c r="D38" s="20"/>
      <c r="E38" s="20" t="s">
        <v>69</v>
      </c>
      <c r="F38" s="21">
        <v>5</v>
      </c>
      <c r="G38" s="21">
        <f t="shared" si="0"/>
        <v>165</v>
      </c>
      <c r="H38" s="29"/>
      <c r="I38" s="30"/>
    </row>
    <row r="39" spans="1:9">
      <c r="B39" s="31" t="s">
        <v>68</v>
      </c>
      <c r="C39" s="27">
        <v>512</v>
      </c>
      <c r="D39" s="20"/>
      <c r="E39" s="20" t="s">
        <v>72</v>
      </c>
      <c r="F39" s="21">
        <v>7</v>
      </c>
      <c r="G39" s="21">
        <f t="shared" ref="G39:G45" si="1">IF(F39&lt;&gt;"",G38+F39,"")</f>
        <v>172</v>
      </c>
      <c r="H39" s="29"/>
      <c r="I39" s="30"/>
    </row>
    <row r="40" spans="1:9">
      <c r="B40" s="31" t="s">
        <v>71</v>
      </c>
      <c r="C40" s="28">
        <v>512</v>
      </c>
      <c r="D40" s="20"/>
      <c r="E40" s="20" t="s">
        <v>73</v>
      </c>
      <c r="F40" s="21">
        <v>9</v>
      </c>
      <c r="G40" s="21">
        <f t="shared" si="1"/>
        <v>181</v>
      </c>
      <c r="H40" s="29"/>
      <c r="I40" s="30"/>
    </row>
    <row r="41" spans="1:9">
      <c r="B41" s="31" t="s">
        <v>74</v>
      </c>
      <c r="C41" s="27">
        <v>512</v>
      </c>
      <c r="D41" s="20"/>
      <c r="E41" s="20" t="s">
        <v>76</v>
      </c>
      <c r="F41" s="21">
        <v>5</v>
      </c>
      <c r="G41" s="21">
        <f t="shared" si="1"/>
        <v>186</v>
      </c>
      <c r="H41" s="29"/>
      <c r="I41" s="30"/>
    </row>
    <row r="42" spans="1:9" ht="16">
      <c r="A42" s="24" t="s">
        <v>33</v>
      </c>
      <c r="B42" s="32" t="s">
        <v>75</v>
      </c>
      <c r="C42" s="28">
        <v>512</v>
      </c>
      <c r="D42" s="20"/>
      <c r="E42" s="20" t="s">
        <v>78</v>
      </c>
      <c r="F42" s="21">
        <v>18</v>
      </c>
      <c r="G42" s="57">
        <f t="shared" si="1"/>
        <v>204</v>
      </c>
      <c r="H42" s="29">
        <v>0.45833333333333331</v>
      </c>
      <c r="I42" s="30">
        <v>0.77500000000000002</v>
      </c>
    </row>
    <row r="43" spans="1:9">
      <c r="B43" s="31" t="s">
        <v>77</v>
      </c>
      <c r="C43" s="27">
        <v>512</v>
      </c>
      <c r="D43" s="20"/>
      <c r="E43" s="20" t="s">
        <v>79</v>
      </c>
      <c r="F43" s="21">
        <v>20</v>
      </c>
      <c r="G43" s="21">
        <f t="shared" si="1"/>
        <v>224</v>
      </c>
      <c r="H43" s="29"/>
      <c r="I43" s="30"/>
    </row>
    <row r="44" spans="1:9">
      <c r="B44" s="31" t="s">
        <v>82</v>
      </c>
      <c r="C44" s="28">
        <v>512</v>
      </c>
      <c r="D44" s="20"/>
      <c r="E44" s="20" t="s">
        <v>81</v>
      </c>
      <c r="F44" s="21">
        <v>11</v>
      </c>
      <c r="G44" s="21">
        <f t="shared" si="1"/>
        <v>235</v>
      </c>
      <c r="H44" s="29"/>
      <c r="I44" s="30"/>
    </row>
    <row r="45" spans="1:9">
      <c r="B45" s="31" t="s">
        <v>80</v>
      </c>
      <c r="C45" s="28">
        <v>512</v>
      </c>
      <c r="D45" s="20"/>
      <c r="E45" s="20" t="s">
        <v>84</v>
      </c>
      <c r="F45" s="21">
        <v>6</v>
      </c>
      <c r="G45" s="21">
        <f t="shared" si="1"/>
        <v>241</v>
      </c>
      <c r="H45" s="29"/>
      <c r="I45" s="30"/>
    </row>
    <row r="46" spans="1:9">
      <c r="B46" s="31" t="s">
        <v>83</v>
      </c>
      <c r="C46" s="28">
        <v>512</v>
      </c>
      <c r="D46" s="20"/>
      <c r="E46" s="20" t="s">
        <v>85</v>
      </c>
      <c r="F46" s="21">
        <v>14</v>
      </c>
      <c r="G46" s="21">
        <f t="shared" si="0"/>
        <v>255</v>
      </c>
      <c r="H46" s="29"/>
      <c r="I46" s="30"/>
    </row>
    <row r="47" spans="1:9">
      <c r="B47" s="31" t="s">
        <v>86</v>
      </c>
      <c r="C47" s="28">
        <v>512</v>
      </c>
      <c r="D47" s="20"/>
      <c r="E47" s="20" t="s">
        <v>88</v>
      </c>
      <c r="F47" s="21">
        <v>8</v>
      </c>
      <c r="G47" s="21">
        <f t="shared" si="0"/>
        <v>263</v>
      </c>
      <c r="H47" s="29"/>
      <c r="I47" s="30"/>
    </row>
    <row r="48" spans="1:9">
      <c r="B48" s="67" t="s">
        <v>89</v>
      </c>
      <c r="C48" s="68">
        <v>512</v>
      </c>
      <c r="D48" s="69"/>
      <c r="E48" s="69" t="s">
        <v>91</v>
      </c>
      <c r="F48" s="70">
        <v>5</v>
      </c>
      <c r="G48" s="70">
        <f t="shared" si="0"/>
        <v>268</v>
      </c>
      <c r="H48" s="71"/>
      <c r="I48" s="72"/>
    </row>
    <row r="49" spans="1:9">
      <c r="B49" s="19" t="s">
        <v>90</v>
      </c>
      <c r="C49" s="79">
        <v>512</v>
      </c>
      <c r="D49" s="20"/>
      <c r="E49" s="20" t="s">
        <v>87</v>
      </c>
      <c r="F49" s="21">
        <v>2</v>
      </c>
      <c r="G49" s="21">
        <f>IF(F49&lt;&gt;"",G48+F49,"")</f>
        <v>270</v>
      </c>
      <c r="H49" s="59"/>
      <c r="I49" s="60"/>
    </row>
    <row r="50" spans="1:9">
      <c r="B50" s="73" t="s">
        <v>92</v>
      </c>
      <c r="C50" s="74">
        <v>512</v>
      </c>
      <c r="D50" s="75"/>
      <c r="E50" s="75" t="s">
        <v>87</v>
      </c>
      <c r="F50" s="76">
        <v>3</v>
      </c>
      <c r="G50" s="76">
        <f t="shared" si="0"/>
        <v>273</v>
      </c>
      <c r="H50" s="77"/>
      <c r="I50" s="78"/>
    </row>
    <row r="51" spans="1:9" ht="16">
      <c r="A51" s="24" t="s">
        <v>33</v>
      </c>
      <c r="B51" s="54" t="s">
        <v>93</v>
      </c>
      <c r="C51" s="28">
        <v>512</v>
      </c>
      <c r="D51" s="20"/>
      <c r="E51" s="20" t="s">
        <v>87</v>
      </c>
      <c r="F51" s="21">
        <v>8</v>
      </c>
      <c r="G51" s="57">
        <f t="shared" si="0"/>
        <v>281</v>
      </c>
      <c r="H51" s="59">
        <v>0.55902777777777779</v>
      </c>
      <c r="I51" s="60">
        <v>0.98888888888888893</v>
      </c>
    </row>
    <row r="52" spans="1:9">
      <c r="B52" s="19" t="s">
        <v>94</v>
      </c>
      <c r="C52" s="28">
        <v>512</v>
      </c>
      <c r="D52" s="20"/>
      <c r="E52" s="20" t="s">
        <v>95</v>
      </c>
      <c r="F52" s="21">
        <v>6</v>
      </c>
      <c r="G52" s="21">
        <f t="shared" si="0"/>
        <v>287</v>
      </c>
      <c r="H52" s="59"/>
      <c r="I52" s="60"/>
    </row>
    <row r="53" spans="1:9">
      <c r="B53" s="19" t="s">
        <v>96</v>
      </c>
      <c r="C53" s="37">
        <v>512</v>
      </c>
      <c r="D53" s="20"/>
      <c r="E53" s="20" t="s">
        <v>38</v>
      </c>
      <c r="F53" s="38">
        <v>13</v>
      </c>
      <c r="G53" s="21">
        <f t="shared" si="0"/>
        <v>300</v>
      </c>
      <c r="H53" s="61"/>
      <c r="I53" s="62"/>
    </row>
    <row r="54" spans="1:9" ht="16" thickBot="1">
      <c r="A54" s="55" t="s">
        <v>99</v>
      </c>
      <c r="B54" s="56" t="s">
        <v>42</v>
      </c>
      <c r="C54" s="51">
        <v>512</v>
      </c>
      <c r="D54" s="52"/>
      <c r="E54" s="52"/>
      <c r="F54" s="53">
        <v>5</v>
      </c>
      <c r="G54" s="58">
        <f t="shared" si="0"/>
        <v>305</v>
      </c>
      <c r="H54" s="63">
        <v>0.59027777777777779</v>
      </c>
      <c r="I54" s="64">
        <v>5.5555555555555552E-2</v>
      </c>
    </row>
  </sheetData>
  <mergeCells count="27">
    <mergeCell ref="G15:I15"/>
    <mergeCell ref="B1:E1"/>
    <mergeCell ref="F2:I2"/>
    <mergeCell ref="F3:I3"/>
    <mergeCell ref="F4:I4"/>
    <mergeCell ref="F5:I5"/>
    <mergeCell ref="F8:G8"/>
    <mergeCell ref="H8:I8"/>
    <mergeCell ref="G10:I10"/>
    <mergeCell ref="G11:I11"/>
    <mergeCell ref="C3:D3"/>
    <mergeCell ref="C4:D4"/>
    <mergeCell ref="C5:D5"/>
    <mergeCell ref="C10:E10"/>
    <mergeCell ref="C8:E8"/>
    <mergeCell ref="C13:E13"/>
    <mergeCell ref="H16:I16"/>
    <mergeCell ref="B17:B18"/>
    <mergeCell ref="E17:E18"/>
    <mergeCell ref="H17:I17"/>
    <mergeCell ref="C17:D17"/>
    <mergeCell ref="A17:A18"/>
    <mergeCell ref="C14:E14"/>
    <mergeCell ref="C12:E12"/>
    <mergeCell ref="C11:E11"/>
    <mergeCell ref="C16:E16"/>
    <mergeCell ref="D15:E15"/>
  </mergeCells>
  <phoneticPr fontId="16" type="noConversion"/>
  <conditionalFormatting sqref="A1:A43 A45:A1048576">
    <cfRule type="cellIs" dxfId="8" priority="11" operator="equal">
      <formula>"C"</formula>
    </cfRule>
  </conditionalFormatting>
  <conditionalFormatting sqref="B21:B53">
    <cfRule type="expression" dxfId="7" priority="8">
      <formula>A21="C"</formula>
    </cfRule>
  </conditionalFormatting>
  <conditionalFormatting sqref="C21 C23 C25 C27 C29 C31 C33 C35 C37 C39 C41 C43:C54">
    <cfRule type="expression" dxfId="6" priority="7">
      <formula>A21="C"</formula>
    </cfRule>
  </conditionalFormatting>
  <conditionalFormatting sqref="D21:D52">
    <cfRule type="expression" dxfId="5" priority="6">
      <formula>A21="C"</formula>
    </cfRule>
  </conditionalFormatting>
  <conditionalFormatting sqref="E20:E52">
    <cfRule type="expression" dxfId="4" priority="5">
      <formula>A20="C"</formula>
    </cfRule>
  </conditionalFormatting>
  <conditionalFormatting sqref="F21:F52">
    <cfRule type="expression" dxfId="3" priority="4">
      <formula>A21="C"</formula>
    </cfRule>
  </conditionalFormatting>
  <conditionalFormatting sqref="G21:G54">
    <cfRule type="expression" dxfId="2" priority="3">
      <formula>A21="C"</formula>
    </cfRule>
  </conditionalFormatting>
  <conditionalFormatting sqref="H21:H52">
    <cfRule type="expression" dxfId="1" priority="2">
      <formula>A21="C"</formula>
    </cfRule>
  </conditionalFormatting>
  <conditionalFormatting sqref="I21:I52">
    <cfRule type="expression" dxfId="0" priority="1">
      <formula>A21="C"</formula>
    </cfRule>
  </conditionalFormatting>
  <hyperlinks>
    <hyperlink ref="C14" r:id="rId1" display="contact@ploneis-cyclo.ovh" xr:uid="{61E8CCAA-A1A5-6046-B768-8C56CFBAEB41}"/>
  </hyperlinks>
  <pageMargins left="0.183070866" right="0.183070866" top="0.25" bottom="0.23622047244094499" header="0" footer="0"/>
  <pageSetup paperSize="9" scale="95" orientation="portrait" horizontalDpi="4294967293" verticalDpi="0" copies="1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Claude LE BRENN</cp:lastModifiedBy>
  <cp:lastPrinted>2024-04-26T20:29:12Z</cp:lastPrinted>
  <dcterms:created xsi:type="dcterms:W3CDTF">2021-02-13T18:25:35Z</dcterms:created>
  <dcterms:modified xsi:type="dcterms:W3CDTF">2024-12-22T13:55:16Z</dcterms:modified>
</cp:coreProperties>
</file>